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доходы!$A$9:$L$45</definedName>
    <definedName name="_xlnm.Print_Titles" localSheetId="0">доходы!$5:$6</definedName>
    <definedName name="_xlnm.Print_Area" localSheetId="0">доходы!$A$1:$K$45</definedName>
  </definedNames>
  <calcPr calcId="125725" iterate="1"/>
</workbook>
</file>

<file path=xl/calcChain.xml><?xml version="1.0" encoding="utf-8"?>
<calcChain xmlns="http://schemas.openxmlformats.org/spreadsheetml/2006/main">
  <c r="D33" i="2"/>
  <c r="E33" s="1"/>
  <c r="C33"/>
  <c r="D16"/>
  <c r="G9"/>
  <c r="H9"/>
  <c r="H33"/>
  <c r="G33"/>
  <c r="I34"/>
  <c r="H16"/>
  <c r="H39"/>
  <c r="G39"/>
  <c r="H11"/>
  <c r="H10" s="1"/>
  <c r="D42"/>
  <c r="D41" s="1"/>
  <c r="C42"/>
  <c r="C41" s="1"/>
  <c r="D39"/>
  <c r="E39" s="1"/>
  <c r="C39"/>
  <c r="D37"/>
  <c r="D36" s="1"/>
  <c r="E36" s="1"/>
  <c r="C37"/>
  <c r="C36" s="1"/>
  <c r="C32"/>
  <c r="D30"/>
  <c r="C30"/>
  <c r="D27"/>
  <c r="E27" s="1"/>
  <c r="C27"/>
  <c r="D25"/>
  <c r="E25" s="1"/>
  <c r="C25"/>
  <c r="D22"/>
  <c r="D21" s="1"/>
  <c r="C22"/>
  <c r="C21" s="1"/>
  <c r="D15"/>
  <c r="E15" s="1"/>
  <c r="C16"/>
  <c r="C15" s="1"/>
  <c r="D11"/>
  <c r="D10" s="1"/>
  <c r="C11"/>
  <c r="C10" s="1"/>
  <c r="H42"/>
  <c r="H41" s="1"/>
  <c r="G42"/>
  <c r="J42" s="1"/>
  <c r="H37"/>
  <c r="I37" s="1"/>
  <c r="G37"/>
  <c r="G36" s="1"/>
  <c r="H32"/>
  <c r="G32"/>
  <c r="H30"/>
  <c r="G30"/>
  <c r="H27"/>
  <c r="G27"/>
  <c r="J27" s="1"/>
  <c r="H25"/>
  <c r="I25" s="1"/>
  <c r="G25"/>
  <c r="H22"/>
  <c r="H21" s="1"/>
  <c r="G22"/>
  <c r="G21" s="1"/>
  <c r="G16"/>
  <c r="G10"/>
  <c r="K45"/>
  <c r="J45"/>
  <c r="K44"/>
  <c r="J44"/>
  <c r="K43"/>
  <c r="J43"/>
  <c r="K40"/>
  <c r="J40"/>
  <c r="K39"/>
  <c r="K38"/>
  <c r="J38"/>
  <c r="K35"/>
  <c r="J35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5"/>
  <c r="I44"/>
  <c r="I43"/>
  <c r="I40"/>
  <c r="I38"/>
  <c r="I35"/>
  <c r="I31"/>
  <c r="I29"/>
  <c r="I28"/>
  <c r="I26"/>
  <c r="I23"/>
  <c r="I20"/>
  <c r="I19"/>
  <c r="I18"/>
  <c r="I17"/>
  <c r="I14"/>
  <c r="I13"/>
  <c r="I12"/>
  <c r="I8"/>
  <c r="E45"/>
  <c r="E44"/>
  <c r="E43"/>
  <c r="E40"/>
  <c r="E38"/>
  <c r="E35"/>
  <c r="E31"/>
  <c r="E29"/>
  <c r="E28"/>
  <c r="E26"/>
  <c r="E23"/>
  <c r="E20"/>
  <c r="E19"/>
  <c r="E18"/>
  <c r="E17"/>
  <c r="E14"/>
  <c r="E13"/>
  <c r="E12"/>
  <c r="E8"/>
  <c r="G41" l="1"/>
  <c r="J41" s="1"/>
  <c r="K30"/>
  <c r="J30"/>
  <c r="J39"/>
  <c r="I39"/>
  <c r="C24"/>
  <c r="C9" s="1"/>
  <c r="C7" s="1"/>
  <c r="E11"/>
  <c r="E10"/>
  <c r="J10"/>
  <c r="E41"/>
  <c r="K42"/>
  <c r="E42"/>
  <c r="K41"/>
  <c r="D24"/>
  <c r="E22"/>
  <c r="D32"/>
  <c r="K32" s="1"/>
  <c r="J36"/>
  <c r="E37"/>
  <c r="E30"/>
  <c r="J25"/>
  <c r="E21"/>
  <c r="K21"/>
  <c r="J21"/>
  <c r="E16"/>
  <c r="K16"/>
  <c r="J16"/>
  <c r="K11"/>
  <c r="I42"/>
  <c r="J37"/>
  <c r="I30"/>
  <c r="K33"/>
  <c r="H36"/>
  <c r="K36" s="1"/>
  <c r="K37"/>
  <c r="I33"/>
  <c r="J33"/>
  <c r="I32"/>
  <c r="J32"/>
  <c r="I27"/>
  <c r="H24"/>
  <c r="G24"/>
  <c r="J24" s="1"/>
  <c r="K27"/>
  <c r="K25"/>
  <c r="J22"/>
  <c r="I22"/>
  <c r="K22"/>
  <c r="H15"/>
  <c r="G15"/>
  <c r="J15" s="1"/>
  <c r="I21"/>
  <c r="I16"/>
  <c r="I11"/>
  <c r="J11"/>
  <c r="I41" l="1"/>
  <c r="E24"/>
  <c r="D9"/>
  <c r="D7" s="1"/>
  <c r="E7" s="1"/>
  <c r="I10"/>
  <c r="E32"/>
  <c r="I36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<sst xmlns="http://schemas.openxmlformats.org/spreadsheetml/2006/main" count="93" uniqueCount="89">
  <si>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</si>
  <si>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</si>
  <si>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</si>
  <si>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</si>
  <si>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</si>
  <si>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</si>
  <si>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</si>
  <si>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</si>
  <si>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</si>
  <si>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</si>
  <si>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</si>
  <si>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</si>
  <si>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</si>
  <si>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</si>
  <si>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</si>
  <si>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</si>
  <si>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</si>
  <si>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</si>
  <si>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</si>
  <si>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</si>
  <si>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</si>
  <si>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</si>
  <si>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</si>
  <si>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</si>
  <si>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</si>
  <si>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</si>
  <si>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</si>
  <si>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</si>
  <si>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</si>
  <si>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</si>
  <si>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</si>
  <si>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</si>
  <si>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</si>
  <si>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</si>
  <si>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</si>
  <si>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</si>
  <si>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</si>
  <si>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</si>
  <si>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</si>
  <si>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</si>
  <si>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</si>
  <si>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</si>
  <si>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</si>
  <si>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</si>
  <si>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</si>
  <si>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</si>
  <si>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</si>
  <si>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</si>
  <si>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</si>
  <si>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</si>
  <si>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</si>
  <si>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</si>
  <si>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</si>
  <si>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</si>
  <si>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</si>
  <si>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</si>
  <si>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</si>
  <si>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</si>
  <si>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</si>
  <si>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</si>
  <si>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</si>
  <si>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</si>
  <si>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</si>
  <si>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</si>
  <si>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</si>
  <si>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</si>
  <si>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</si>
  <si>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</si>
  <si>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</si>
  <si>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</si>
  <si>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</si>
  <si>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</si>
  <si>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</si>
  <si>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</si>
  <si>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</si>
  <si>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</si>
  <si>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</si>
  <si>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</si>
  <si>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</si>
  <si>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</si>
  <si>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</si>
  <si>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</si>
  <si>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</si>
  <si>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</si>
  <si>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2023 год</t>
  </si>
  <si>
    <t>МО Раздольный сельсовет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</si>
  <si>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</si>
  <si>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</si>
  <si>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 xml:space="preserve">Сведения об исполнении бюджета за 1 полугодие 2023 года по доходам в сравнении с запланированными годовыми значениями и с фактическими значениями соответствующего периода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</si>
</sst>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0" fontId="10" fillId="0" borderId="1" xfId="0" applyFont="1" applyBorder="1"/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5"/>
  <sheetViews>
    <sheetView tabSelected="1" zoomScale="55" zoomScaleNormal="55" zoomScaleSheetLayoutView="75" workbookViewId="0">
      <selection activeCell="A2" sqref="A2:K2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48"/>
      <c r="D1" s="48"/>
      <c r="E1" s="48"/>
      <c r="G1" s="48"/>
      <c r="H1" s="48"/>
      <c r="I1" s="48"/>
    </row>
    <row r="2" spans="1:65" ht="45" customHeight="1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65" ht="32.25" customHeight="1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43" t="s">
        <v>0</v>
      </c>
      <c r="B5" s="43" t="s">
        <v>6</v>
      </c>
      <c r="C5" s="49" t="s">
        <v>21</v>
      </c>
      <c r="D5" s="50"/>
      <c r="E5" s="50"/>
      <c r="F5" s="51"/>
      <c r="G5" s="49" t="s">
        <v>84</v>
      </c>
      <c r="H5" s="50"/>
      <c r="I5" s="50"/>
      <c r="J5" s="46" t="s">
        <v>5</v>
      </c>
      <c r="K5" s="47"/>
    </row>
    <row r="6" spans="1:65" ht="113.25" thickBot="1">
      <c r="A6" s="44"/>
      <c r="B6" s="44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4915383.05</v>
      </c>
      <c r="D7" s="28">
        <f>D9+D41</f>
        <v>2048152.63</v>
      </c>
      <c r="E7" s="10">
        <f>D7*100/C7</f>
        <v>41.668220140035679</v>
      </c>
      <c r="F7" s="3"/>
      <c r="G7" s="28">
        <f>G9+G41</f>
        <v>5223758</v>
      </c>
      <c r="H7" s="28">
        <f>H9+H41</f>
        <v>2536188.8899999997</v>
      </c>
      <c r="I7" s="11">
        <f>H7*100/G7</f>
        <v>48.551041032145818</v>
      </c>
      <c r="J7" s="12">
        <f>G7-C7</f>
        <v>308374.95000000019</v>
      </c>
      <c r="K7" s="11">
        <f>H7-D7</f>
        <v>488036.25999999978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C10+C15+C21+C24+C30+C32+C36</f>
        <v>511330.05</v>
      </c>
      <c r="D9" s="28">
        <f>D10+D15+D21+D24+D30+D32+D36</f>
        <v>349641.21</v>
      </c>
      <c r="E9" s="10">
        <f t="shared" si="0"/>
        <v>68.378772184423738</v>
      </c>
      <c r="F9" s="16"/>
      <c r="G9" s="28">
        <f>G10+G15+G21+G24+G30+G32+G36+G39</f>
        <v>1257358</v>
      </c>
      <c r="H9" s="28">
        <f>H10+H15+H21+H24+H30+H32+H36+H39</f>
        <v>728595.71</v>
      </c>
      <c r="I9" s="11">
        <f t="shared" si="1"/>
        <v>57.946560168225759</v>
      </c>
      <c r="J9" s="12">
        <f t="shared" si="2"/>
        <v>746027.95</v>
      </c>
      <c r="K9" s="12">
        <f t="shared" si="3"/>
        <v>378954.49999999994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1" customFormat="1">
      <c r="A10" s="33" t="s">
        <v>18</v>
      </c>
      <c r="B10" s="34" t="s">
        <v>40</v>
      </c>
      <c r="C10" s="35">
        <f>C11</f>
        <v>123000</v>
      </c>
      <c r="D10" s="35">
        <f>D11</f>
        <v>54618.84</v>
      </c>
      <c r="E10" s="36">
        <f t="shared" si="0"/>
        <v>44.40556097560976</v>
      </c>
      <c r="F10" s="37"/>
      <c r="G10" s="35">
        <f>G11</f>
        <v>127958</v>
      </c>
      <c r="H10" s="35">
        <f>H11</f>
        <v>27321.87</v>
      </c>
      <c r="I10" s="38">
        <f t="shared" si="1"/>
        <v>21.352217133747011</v>
      </c>
      <c r="J10" s="39">
        <f t="shared" si="2"/>
        <v>4958</v>
      </c>
      <c r="K10" s="39">
        <f t="shared" si="3"/>
        <v>-27296.969999999998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s="5" customFormat="1">
      <c r="A11" s="23" t="s">
        <v>7</v>
      </c>
      <c r="B11" s="7" t="s">
        <v>41</v>
      </c>
      <c r="C11" s="28">
        <f>C12+C13+C14</f>
        <v>123000</v>
      </c>
      <c r="D11" s="28">
        <f>D12+D13+D14</f>
        <v>54618.84</v>
      </c>
      <c r="E11" s="10">
        <f t="shared" si="0"/>
        <v>44.40556097560976</v>
      </c>
      <c r="F11" s="6"/>
      <c r="G11" s="28">
        <v>127958</v>
      </c>
      <c r="H11" s="28">
        <f>H12+H13+H14</f>
        <v>27321.87</v>
      </c>
      <c r="I11" s="11">
        <f t="shared" si="1"/>
        <v>21.352217133747011</v>
      </c>
      <c r="J11" s="12">
        <f t="shared" si="2"/>
        <v>4958</v>
      </c>
      <c r="K11" s="12">
        <f t="shared" si="3"/>
        <v>-27296.969999999998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123000</v>
      </c>
      <c r="D12" s="28">
        <v>54617</v>
      </c>
      <c r="E12" s="10">
        <f t="shared" si="0"/>
        <v>44.404065040650408</v>
      </c>
      <c r="F12" s="6"/>
      <c r="G12" s="28">
        <v>127958</v>
      </c>
      <c r="H12" s="28">
        <v>27388.66</v>
      </c>
      <c r="I12" s="11">
        <f t="shared" si="1"/>
        <v>21.404413948326795</v>
      </c>
      <c r="J12" s="12">
        <f t="shared" si="2"/>
        <v>4958</v>
      </c>
      <c r="K12" s="12">
        <f t="shared" si="3"/>
        <v>-27228.34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0</v>
      </c>
      <c r="I13" s="11" t="e">
        <f t="shared" si="1"/>
        <v>#DIV/0!</v>
      </c>
      <c r="J13" s="12">
        <f t="shared" si="2"/>
        <v>0</v>
      </c>
      <c r="K13" s="12">
        <f t="shared" si="3"/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0</v>
      </c>
      <c r="D14" s="28">
        <v>1.84</v>
      </c>
      <c r="E14" s="10" t="e">
        <f t="shared" si="0"/>
        <v>#DIV/0!</v>
      </c>
      <c r="F14" s="6"/>
      <c r="G14" s="28">
        <v>0</v>
      </c>
      <c r="H14" s="28">
        <v>-66.790000000000006</v>
      </c>
      <c r="I14" s="11" t="e">
        <f t="shared" si="1"/>
        <v>#DIV/0!</v>
      </c>
      <c r="J14" s="12">
        <f t="shared" si="2"/>
        <v>0</v>
      </c>
      <c r="K14" s="12">
        <f t="shared" si="3"/>
        <v>-68.63000000000001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1" customFormat="1" ht="75">
      <c r="A15" s="33" t="s">
        <v>26</v>
      </c>
      <c r="B15" s="34" t="s">
        <v>44</v>
      </c>
      <c r="C15" s="35">
        <f>C16</f>
        <v>291300</v>
      </c>
      <c r="D15" s="35">
        <f>D16</f>
        <v>157231.24000000002</v>
      </c>
      <c r="E15" s="36">
        <f t="shared" si="0"/>
        <v>53.97570889117749</v>
      </c>
      <c r="F15" s="37"/>
      <c r="G15" s="35">
        <f>G16</f>
        <v>306500</v>
      </c>
      <c r="H15" s="35">
        <f>H16</f>
        <v>167006.91999999998</v>
      </c>
      <c r="I15" s="38">
        <f t="shared" si="1"/>
        <v>54.488391517128868</v>
      </c>
      <c r="J15" s="39">
        <f t="shared" si="2"/>
        <v>15200</v>
      </c>
      <c r="K15" s="39">
        <f t="shared" si="3"/>
        <v>9775.6799999999639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65" s="5" customFormat="1" ht="56.25">
      <c r="A16" s="23" t="s">
        <v>27</v>
      </c>
      <c r="B16" s="7" t="s">
        <v>45</v>
      </c>
      <c r="C16" s="28">
        <f>C17+C18+C19+C20</f>
        <v>291300</v>
      </c>
      <c r="D16" s="28">
        <f>D17+D18+D19+D20</f>
        <v>157231.24000000002</v>
      </c>
      <c r="E16" s="10">
        <f t="shared" si="0"/>
        <v>53.97570889117749</v>
      </c>
      <c r="F16" s="6"/>
      <c r="G16" s="28">
        <f>G17+G18+G19+G20</f>
        <v>306500</v>
      </c>
      <c r="H16" s="28">
        <f>H17+H18+H19+H20</f>
        <v>167006.91999999998</v>
      </c>
      <c r="I16" s="11">
        <f t="shared" si="1"/>
        <v>54.488391517128868</v>
      </c>
      <c r="J16" s="12">
        <f t="shared" si="2"/>
        <v>15200</v>
      </c>
      <c r="K16" s="12">
        <f t="shared" si="3"/>
        <v>9775.6799999999639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131700</v>
      </c>
      <c r="D17" s="28">
        <v>77392.62</v>
      </c>
      <c r="E17" s="10">
        <f t="shared" si="0"/>
        <v>58.764328018223232</v>
      </c>
      <c r="F17" s="6"/>
      <c r="G17" s="28">
        <v>145200</v>
      </c>
      <c r="H17" s="28">
        <v>86092.9</v>
      </c>
      <c r="I17" s="11">
        <f t="shared" si="1"/>
        <v>59.292630853994488</v>
      </c>
      <c r="J17" s="12">
        <f t="shared" si="2"/>
        <v>13500</v>
      </c>
      <c r="K17" s="12">
        <f t="shared" si="3"/>
        <v>8700.2799999999988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800</v>
      </c>
      <c r="D18" s="28">
        <v>455.6</v>
      </c>
      <c r="E18" s="10">
        <f t="shared" si="0"/>
        <v>56.95</v>
      </c>
      <c r="F18" s="6"/>
      <c r="G18" s="28">
        <v>1000</v>
      </c>
      <c r="H18" s="28">
        <v>447.49</v>
      </c>
      <c r="I18" s="11">
        <f t="shared" si="1"/>
        <v>44.749000000000002</v>
      </c>
      <c r="J18" s="12">
        <f t="shared" si="2"/>
        <v>200</v>
      </c>
      <c r="K18" s="12">
        <f t="shared" si="3"/>
        <v>-8.1100000000000136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175200</v>
      </c>
      <c r="D19" s="28">
        <v>89151.24</v>
      </c>
      <c r="E19" s="10">
        <f t="shared" si="0"/>
        <v>50.88541095890411</v>
      </c>
      <c r="F19" s="6"/>
      <c r="G19" s="28">
        <v>179400</v>
      </c>
      <c r="H19" s="28">
        <v>91208.35</v>
      </c>
      <c r="I19" s="11">
        <f t="shared" si="1"/>
        <v>50.840774804905237</v>
      </c>
      <c r="J19" s="12">
        <f t="shared" si="2"/>
        <v>4200</v>
      </c>
      <c r="K19" s="12">
        <f t="shared" si="3"/>
        <v>2057.1100000000006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-16400</v>
      </c>
      <c r="D20" s="28">
        <v>-9768.2199999999993</v>
      </c>
      <c r="E20" s="10">
        <f t="shared" si="0"/>
        <v>59.562317073170725</v>
      </c>
      <c r="F20" s="6"/>
      <c r="G20" s="28">
        <v>-19100</v>
      </c>
      <c r="H20" s="28">
        <v>-10741.82</v>
      </c>
      <c r="I20" s="11">
        <f t="shared" si="1"/>
        <v>56.239895287958113</v>
      </c>
      <c r="J20" s="12">
        <f t="shared" si="2"/>
        <v>-2700</v>
      </c>
      <c r="K20" s="12">
        <f t="shared" si="3"/>
        <v>-973.60000000000036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1" customFormat="1">
      <c r="A21" s="33" t="s">
        <v>77</v>
      </c>
      <c r="B21" s="34" t="s">
        <v>79</v>
      </c>
      <c r="C21" s="35">
        <f>C22</f>
        <v>4000</v>
      </c>
      <c r="D21" s="35">
        <f>D22</f>
        <v>8122</v>
      </c>
      <c r="E21" s="36">
        <f t="shared" si="0"/>
        <v>203.05</v>
      </c>
      <c r="F21" s="37"/>
      <c r="G21" s="35">
        <f>G22</f>
        <v>8000</v>
      </c>
      <c r="H21" s="35">
        <f>H22</f>
        <v>25029.1</v>
      </c>
      <c r="I21" s="38">
        <f t="shared" si="1"/>
        <v>312.86374999999998</v>
      </c>
      <c r="J21" s="39">
        <f t="shared" si="2"/>
        <v>4000</v>
      </c>
      <c r="K21" s="39">
        <f t="shared" si="3"/>
        <v>16907.099999999999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</row>
    <row r="22" spans="1:65" s="5" customFormat="1">
      <c r="A22" s="23" t="s">
        <v>78</v>
      </c>
      <c r="B22" s="7" t="s">
        <v>80</v>
      </c>
      <c r="C22" s="28">
        <f>C23</f>
        <v>4000</v>
      </c>
      <c r="D22" s="28">
        <f>D23</f>
        <v>8122</v>
      </c>
      <c r="E22" s="10">
        <f t="shared" si="0"/>
        <v>203.05</v>
      </c>
      <c r="F22" s="6"/>
      <c r="G22" s="28">
        <f>G23</f>
        <v>8000</v>
      </c>
      <c r="H22" s="28">
        <f>H23</f>
        <v>25029.1</v>
      </c>
      <c r="I22" s="11">
        <f t="shared" si="1"/>
        <v>312.86374999999998</v>
      </c>
      <c r="J22" s="12">
        <f t="shared" si="2"/>
        <v>4000</v>
      </c>
      <c r="K22" s="12">
        <f t="shared" si="3"/>
        <v>16907.099999999999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4000</v>
      </c>
      <c r="D23" s="28">
        <v>8122</v>
      </c>
      <c r="E23" s="10">
        <f t="shared" si="0"/>
        <v>203.05</v>
      </c>
      <c r="F23" s="6"/>
      <c r="G23" s="28">
        <v>8000</v>
      </c>
      <c r="H23" s="28">
        <v>25029.1</v>
      </c>
      <c r="I23" s="11">
        <f t="shared" si="1"/>
        <v>312.86374999999998</v>
      </c>
      <c r="J23" s="12">
        <f t="shared" si="2"/>
        <v>4000</v>
      </c>
      <c r="K23" s="12">
        <f t="shared" si="3"/>
        <v>16907.099999999999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1" customFormat="1">
      <c r="A24" s="33" t="s">
        <v>32</v>
      </c>
      <c r="B24" s="34" t="s">
        <v>50</v>
      </c>
      <c r="C24" s="35">
        <f>C25+C27</f>
        <v>61030.05</v>
      </c>
      <c r="D24" s="35">
        <f>D25+D27</f>
        <v>53786.879999999997</v>
      </c>
      <c r="E24" s="36">
        <f t="shared" si="0"/>
        <v>88.13179736867329</v>
      </c>
      <c r="F24" s="37"/>
      <c r="G24" s="35">
        <f>G25+G27</f>
        <v>84000</v>
      </c>
      <c r="H24" s="35">
        <f>H25+H27</f>
        <v>30773.050000000003</v>
      </c>
      <c r="I24" s="38">
        <f t="shared" si="1"/>
        <v>36.634583333333339</v>
      </c>
      <c r="J24" s="39">
        <f t="shared" si="2"/>
        <v>22969.949999999997</v>
      </c>
      <c r="K24" s="39">
        <f t="shared" si="3"/>
        <v>-23013.829999999994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s="5" customFormat="1">
      <c r="A25" s="23" t="s">
        <v>33</v>
      </c>
      <c r="B25" s="7" t="s">
        <v>51</v>
      </c>
      <c r="C25" s="28">
        <f>C26</f>
        <v>9030.0499999999993</v>
      </c>
      <c r="D25" s="28">
        <f>D26</f>
        <v>1904.99</v>
      </c>
      <c r="E25" s="10">
        <f t="shared" si="0"/>
        <v>21.096117961694567</v>
      </c>
      <c r="F25" s="6"/>
      <c r="G25" s="28">
        <f>G26</f>
        <v>9000</v>
      </c>
      <c r="H25" s="28">
        <f>H26</f>
        <v>-1423.26</v>
      </c>
      <c r="I25" s="11">
        <f t="shared" si="1"/>
        <v>-15.814</v>
      </c>
      <c r="J25" s="12">
        <f t="shared" si="2"/>
        <v>-30.049999999999272</v>
      </c>
      <c r="K25" s="12">
        <f t="shared" si="3"/>
        <v>-3328.25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9030.0499999999993</v>
      </c>
      <c r="D26" s="28">
        <v>1904.99</v>
      </c>
      <c r="E26" s="10">
        <f t="shared" si="0"/>
        <v>21.096117961694567</v>
      </c>
      <c r="F26" s="6"/>
      <c r="G26" s="28">
        <v>9000</v>
      </c>
      <c r="H26" s="28">
        <v>-1423.26</v>
      </c>
      <c r="I26" s="11">
        <f t="shared" si="1"/>
        <v>-15.814</v>
      </c>
      <c r="J26" s="12">
        <f t="shared" si="2"/>
        <v>-30.049999999999272</v>
      </c>
      <c r="K26" s="12">
        <f t="shared" si="3"/>
        <v>-3328.25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>
      <c r="A27" s="23" t="s">
        <v>35</v>
      </c>
      <c r="B27" s="7" t="s">
        <v>53</v>
      </c>
      <c r="C27" s="28">
        <f>C28+C29</f>
        <v>52000</v>
      </c>
      <c r="D27" s="28">
        <f>D28+D29</f>
        <v>51881.89</v>
      </c>
      <c r="E27" s="10">
        <f t="shared" si="0"/>
        <v>99.772865384615386</v>
      </c>
      <c r="F27" s="6"/>
      <c r="G27" s="28">
        <f>G28+G29</f>
        <v>75000</v>
      </c>
      <c r="H27" s="28">
        <f>H28+H29</f>
        <v>32196.31</v>
      </c>
      <c r="I27" s="11">
        <f t="shared" si="1"/>
        <v>42.928413333333332</v>
      </c>
      <c r="J27" s="12">
        <f t="shared" si="2"/>
        <v>23000</v>
      </c>
      <c r="K27" s="12">
        <f t="shared" si="3"/>
        <v>-19685.579999999998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>
      <c r="A28" s="23" t="s">
        <v>69</v>
      </c>
      <c r="B28" s="7" t="s">
        <v>73</v>
      </c>
      <c r="C28" s="28">
        <v>0</v>
      </c>
      <c r="D28" s="28">
        <v>0</v>
      </c>
      <c r="E28" s="10" t="e">
        <f t="shared" si="0"/>
        <v>#DIV/0!</v>
      </c>
      <c r="F28" s="6"/>
      <c r="G28" s="28">
        <v>0</v>
      </c>
      <c r="H28" s="28">
        <v>0</v>
      </c>
      <c r="I28" s="11" t="e">
        <f t="shared" si="1"/>
        <v>#DIV/0!</v>
      </c>
      <c r="J28" s="12">
        <f t="shared" si="2"/>
        <v>0</v>
      </c>
      <c r="K28" s="12">
        <f t="shared" si="3"/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52000</v>
      </c>
      <c r="D29" s="28">
        <v>51881.89</v>
      </c>
      <c r="E29" s="10">
        <f t="shared" si="0"/>
        <v>99.772865384615386</v>
      </c>
      <c r="F29" s="6"/>
      <c r="G29" s="28">
        <v>75000</v>
      </c>
      <c r="H29" s="28">
        <v>32196.31</v>
      </c>
      <c r="I29" s="11">
        <f t="shared" si="1"/>
        <v>42.928413333333332</v>
      </c>
      <c r="J29" s="12">
        <f t="shared" si="2"/>
        <v>23000</v>
      </c>
      <c r="K29" s="12">
        <f t="shared" si="3"/>
        <v>-19685.579999999998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1" customFormat="1">
      <c r="A30" s="33" t="s">
        <v>10</v>
      </c>
      <c r="B30" s="34" t="s">
        <v>55</v>
      </c>
      <c r="C30" s="35">
        <f>C31</f>
        <v>2000</v>
      </c>
      <c r="D30" s="35">
        <f>D31</f>
        <v>0</v>
      </c>
      <c r="E30" s="36">
        <f t="shared" si="0"/>
        <v>0</v>
      </c>
      <c r="F30" s="37"/>
      <c r="G30" s="35">
        <f>G31</f>
        <v>0</v>
      </c>
      <c r="H30" s="35">
        <f>H31</f>
        <v>200</v>
      </c>
      <c r="I30" s="38" t="e">
        <f t="shared" si="1"/>
        <v>#DIV/0!</v>
      </c>
      <c r="J30" s="39">
        <f t="shared" si="2"/>
        <v>-2000</v>
      </c>
      <c r="K30" s="39">
        <f t="shared" si="3"/>
        <v>200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s="5" customFormat="1" ht="93.75">
      <c r="A31" s="23" t="s">
        <v>37</v>
      </c>
      <c r="B31" s="7" t="s">
        <v>56</v>
      </c>
      <c r="C31" s="28">
        <v>2000</v>
      </c>
      <c r="D31" s="28">
        <v>0</v>
      </c>
      <c r="E31" s="10">
        <f t="shared" si="0"/>
        <v>0</v>
      </c>
      <c r="F31" s="6"/>
      <c r="G31" s="28">
        <v>0</v>
      </c>
      <c r="H31" s="28">
        <v>200</v>
      </c>
      <c r="I31" s="11" t="e">
        <f t="shared" si="1"/>
        <v>#DIV/0!</v>
      </c>
      <c r="J31" s="12">
        <f t="shared" si="2"/>
        <v>-2000</v>
      </c>
      <c r="K31" s="12">
        <f t="shared" si="3"/>
        <v>200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1" customFormat="1" ht="93.75">
      <c r="A32" s="33" t="s">
        <v>11</v>
      </c>
      <c r="B32" s="34" t="s">
        <v>57</v>
      </c>
      <c r="C32" s="35">
        <f>C33</f>
        <v>30000</v>
      </c>
      <c r="D32" s="35">
        <f>D33</f>
        <v>75882.25</v>
      </c>
      <c r="E32" s="36">
        <f t="shared" si="0"/>
        <v>252.94083333333333</v>
      </c>
      <c r="F32" s="37"/>
      <c r="G32" s="35">
        <f>G33</f>
        <v>310900</v>
      </c>
      <c r="H32" s="35">
        <f>H33</f>
        <v>128264.77</v>
      </c>
      <c r="I32" s="38">
        <f t="shared" si="1"/>
        <v>41.255956899324545</v>
      </c>
      <c r="J32" s="39">
        <f t="shared" si="2"/>
        <v>280900</v>
      </c>
      <c r="K32" s="39">
        <f t="shared" si="3"/>
        <v>52382.520000000004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s="4" customFormat="1" ht="187.5">
      <c r="A33" s="23" t="s">
        <v>12</v>
      </c>
      <c r="B33" s="7" t="s">
        <v>58</v>
      </c>
      <c r="C33" s="28">
        <f>C35+C34</f>
        <v>30000</v>
      </c>
      <c r="D33" s="28">
        <f>D35+D34</f>
        <v>75882.25</v>
      </c>
      <c r="E33" s="10">
        <f t="shared" si="0"/>
        <v>252.94083333333333</v>
      </c>
      <c r="F33" s="5"/>
      <c r="G33" s="28">
        <f>G34+G35</f>
        <v>310900</v>
      </c>
      <c r="H33" s="28">
        <f>H34+H35</f>
        <v>128264.77</v>
      </c>
      <c r="I33" s="11">
        <f t="shared" si="1"/>
        <v>41.255956899324545</v>
      </c>
      <c r="J33" s="12">
        <f t="shared" si="2"/>
        <v>280900</v>
      </c>
      <c r="K33" s="12">
        <f t="shared" si="3"/>
        <v>52382.520000000004</v>
      </c>
    </row>
    <row r="34" spans="1:65" s="4" customFormat="1" ht="168.75">
      <c r="A34" s="23" t="s">
        <v>86</v>
      </c>
      <c r="B34" s="7" t="s">
        <v>87</v>
      </c>
      <c r="C34" s="28"/>
      <c r="D34" s="28">
        <v>56710</v>
      </c>
      <c r="E34" s="10"/>
      <c r="F34" s="5"/>
      <c r="G34" s="28">
        <v>241700</v>
      </c>
      <c r="H34" s="28">
        <v>53426</v>
      </c>
      <c r="I34" s="11">
        <f t="shared" si="1"/>
        <v>22.104261481175012</v>
      </c>
      <c r="J34" s="12"/>
      <c r="K34" s="12"/>
    </row>
    <row r="35" spans="1:65" ht="75">
      <c r="A35" s="23" t="s">
        <v>38</v>
      </c>
      <c r="B35" s="7" t="s">
        <v>59</v>
      </c>
      <c r="C35" s="28">
        <v>30000</v>
      </c>
      <c r="D35" s="28">
        <v>19172.25</v>
      </c>
      <c r="E35" s="10">
        <f t="shared" si="0"/>
        <v>63.907499999999999</v>
      </c>
      <c r="F35" s="5"/>
      <c r="G35" s="28">
        <v>69200</v>
      </c>
      <c r="H35" s="28">
        <v>74838.77</v>
      </c>
      <c r="I35" s="11">
        <f t="shared" si="1"/>
        <v>108.14851156069363</v>
      </c>
      <c r="J35" s="12">
        <f t="shared" si="2"/>
        <v>39200</v>
      </c>
      <c r="K35" s="12">
        <f t="shared" si="3"/>
        <v>55666.520000000004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42" customFormat="1" ht="56.25">
      <c r="A36" s="33" t="s">
        <v>70</v>
      </c>
      <c r="B36" s="34" t="s">
        <v>74</v>
      </c>
      <c r="C36" s="35">
        <f>C37</f>
        <v>0</v>
      </c>
      <c r="D36" s="35">
        <f>D37</f>
        <v>0</v>
      </c>
      <c r="E36" s="36" t="e">
        <f t="shared" si="0"/>
        <v>#DIV/0!</v>
      </c>
      <c r="F36" s="41"/>
      <c r="G36" s="35">
        <f>G37</f>
        <v>0</v>
      </c>
      <c r="H36" s="35">
        <f>H37</f>
        <v>0</v>
      </c>
      <c r="I36" s="38" t="e">
        <f t="shared" si="1"/>
        <v>#DIV/0!</v>
      </c>
      <c r="J36" s="39">
        <f t="shared" si="2"/>
        <v>0</v>
      </c>
      <c r="K36" s="39">
        <f t="shared" si="3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37.5">
      <c r="A37" s="23" t="s">
        <v>71</v>
      </c>
      <c r="B37" s="7" t="s">
        <v>75</v>
      </c>
      <c r="C37" s="28">
        <f>C38</f>
        <v>0</v>
      </c>
      <c r="D37" s="28">
        <f>D38</f>
        <v>0</v>
      </c>
      <c r="E37" s="10" t="e">
        <f t="shared" si="0"/>
        <v>#DIV/0!</v>
      </c>
      <c r="F37" s="5"/>
      <c r="G37" s="28">
        <f>G38</f>
        <v>0</v>
      </c>
      <c r="H37" s="28">
        <f>H38</f>
        <v>0</v>
      </c>
      <c r="I37" s="11" t="e">
        <f t="shared" si="1"/>
        <v>#DIV/0!</v>
      </c>
      <c r="J37" s="12">
        <f t="shared" si="2"/>
        <v>0</v>
      </c>
      <c r="K37" s="12">
        <f t="shared" si="3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56.25">
      <c r="A38" s="23" t="s">
        <v>72</v>
      </c>
      <c r="B38" s="7" t="s">
        <v>76</v>
      </c>
      <c r="C38" s="28">
        <v>0</v>
      </c>
      <c r="D38" s="28">
        <v>0</v>
      </c>
      <c r="E38" s="10" t="e">
        <f t="shared" si="0"/>
        <v>#DIV/0!</v>
      </c>
      <c r="F38" s="5"/>
      <c r="G38" s="28">
        <v>0</v>
      </c>
      <c r="H38" s="28">
        <v>0</v>
      </c>
      <c r="I38" s="11" t="e">
        <f t="shared" si="1"/>
        <v>#DIV/0!</v>
      </c>
      <c r="J38" s="12">
        <f t="shared" si="2"/>
        <v>0</v>
      </c>
      <c r="K38" s="12">
        <f t="shared" si="3"/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61" customFormat="1">
      <c r="A39" s="53" t="s">
        <v>65</v>
      </c>
      <c r="B39" s="54" t="s">
        <v>67</v>
      </c>
      <c r="C39" s="55">
        <f>C40</f>
        <v>0</v>
      </c>
      <c r="D39" s="55">
        <f>D40</f>
        <v>0</v>
      </c>
      <c r="E39" s="56" t="e">
        <f t="shared" si="0"/>
        <v>#DIV/0!</v>
      </c>
      <c r="F39" s="57"/>
      <c r="G39" s="55">
        <f>G40</f>
        <v>420000</v>
      </c>
      <c r="H39" s="55">
        <f>H40</f>
        <v>350000</v>
      </c>
      <c r="I39" s="58">
        <f t="shared" si="1"/>
        <v>83.333333333333329</v>
      </c>
      <c r="J39" s="59">
        <f t="shared" si="2"/>
        <v>420000</v>
      </c>
      <c r="K39" s="59">
        <f t="shared" si="3"/>
        <v>350000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>
        <v>420000</v>
      </c>
      <c r="H40" s="28">
        <v>350000</v>
      </c>
      <c r="I40" s="11">
        <f t="shared" si="1"/>
        <v>83.333333333333329</v>
      </c>
      <c r="J40" s="12">
        <f t="shared" si="2"/>
        <v>420000</v>
      </c>
      <c r="K40" s="12">
        <f t="shared" si="3"/>
        <v>350000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42" customFormat="1">
      <c r="A41" s="33" t="s">
        <v>13</v>
      </c>
      <c r="B41" s="34" t="s">
        <v>60</v>
      </c>
      <c r="C41" s="35">
        <f>C42</f>
        <v>4404053</v>
      </c>
      <c r="D41" s="35">
        <f>D42</f>
        <v>1698511.42</v>
      </c>
      <c r="E41" s="36">
        <f t="shared" si="0"/>
        <v>38.56700680032688</v>
      </c>
      <c r="F41" s="41"/>
      <c r="G41" s="35">
        <f>G42</f>
        <v>3966400</v>
      </c>
      <c r="H41" s="35">
        <f>H42</f>
        <v>1807593.18</v>
      </c>
      <c r="I41" s="38">
        <f t="shared" si="1"/>
        <v>45.572639673255345</v>
      </c>
      <c r="J41" s="39">
        <f t="shared" si="2"/>
        <v>-437653</v>
      </c>
      <c r="K41" s="39">
        <f t="shared" si="3"/>
        <v>109081.76000000001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</row>
    <row r="42" spans="1:65" ht="75">
      <c r="A42" s="30" t="s">
        <v>14</v>
      </c>
      <c r="B42" s="31" t="s">
        <v>61</v>
      </c>
      <c r="C42" s="32">
        <f>C43+C44+C45</f>
        <v>4404053</v>
      </c>
      <c r="D42" s="32">
        <f>D43+D44+D45</f>
        <v>1698511.42</v>
      </c>
      <c r="E42" s="10">
        <f t="shared" si="0"/>
        <v>38.56700680032688</v>
      </c>
      <c r="F42" s="5"/>
      <c r="G42" s="32">
        <f>G43+G44+G45</f>
        <v>3966400</v>
      </c>
      <c r="H42" s="32">
        <f>H43+H44+H45</f>
        <v>1807593.18</v>
      </c>
      <c r="I42" s="11">
        <f t="shared" si="1"/>
        <v>45.572639673255345</v>
      </c>
      <c r="J42" s="12">
        <f t="shared" si="2"/>
        <v>-437653</v>
      </c>
      <c r="K42" s="12">
        <f t="shared" si="3"/>
        <v>109081.76000000001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3429053</v>
      </c>
      <c r="D43" s="28">
        <v>1657590</v>
      </c>
      <c r="E43" s="10">
        <f t="shared" si="0"/>
        <v>48.339585302414399</v>
      </c>
      <c r="F43" s="5"/>
      <c r="G43" s="28">
        <v>3284200</v>
      </c>
      <c r="H43" s="28">
        <v>1743350</v>
      </c>
      <c r="I43" s="11">
        <f t="shared" si="1"/>
        <v>53.082942573533892</v>
      </c>
      <c r="J43" s="12">
        <f t="shared" si="2"/>
        <v>-144853</v>
      </c>
      <c r="K43" s="12">
        <f t="shared" si="3"/>
        <v>85760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870200</v>
      </c>
      <c r="D44" s="28">
        <v>0</v>
      </c>
      <c r="E44" s="10">
        <f t="shared" ref="E44:E45" si="4">D44*100/C44</f>
        <v>0</v>
      </c>
      <c r="F44" s="5"/>
      <c r="G44" s="28">
        <v>553700</v>
      </c>
      <c r="H44" s="28">
        <v>0</v>
      </c>
      <c r="I44" s="11">
        <f t="shared" ref="I44:I45" si="5">H44*100/G44</f>
        <v>0</v>
      </c>
      <c r="J44" s="12">
        <f t="shared" ref="J44:J45" si="6">G44-C44</f>
        <v>-316500</v>
      </c>
      <c r="K44" s="12">
        <f t="shared" ref="K44:K45" si="7">H44-D44</f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104800</v>
      </c>
      <c r="D45" s="28">
        <v>40921.42</v>
      </c>
      <c r="E45" s="10">
        <f t="shared" si="4"/>
        <v>39.047156488549618</v>
      </c>
      <c r="F45" s="5"/>
      <c r="G45" s="8">
        <v>128500</v>
      </c>
      <c r="H45" s="8">
        <v>64243.18</v>
      </c>
      <c r="I45" s="11">
        <f t="shared" si="5"/>
        <v>49.994692607003891</v>
      </c>
      <c r="J45" s="12">
        <f t="shared" si="6"/>
        <v>23700</v>
      </c>
      <c r="K45" s="12">
        <f t="shared" si="7"/>
        <v>23321.760000000002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2023-07-17T07:29:40Z</dcterms:modified>
</cp:coreProperties>
</file>